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tucson.sharepoint.com/sites/HC347-HCD-CentralFileLibrary/Shared Documents/CFL/Planning Div/CoC Lead/NOFO/FY25 NOFO/1. GIW/"/>
    </mc:Choice>
  </mc:AlternateContent>
  <xr:revisionPtr revIDLastSave="149" documentId="13_ncr:1_{32941B48-0B33-49EE-B23E-9067E21D8B4D}" xr6:coauthVersionLast="47" xr6:coauthVersionMax="47" xr10:uidLastSave="{F0CA6D63-DF8A-4021-BB7B-6C371E0486F5}"/>
  <bookViews>
    <workbookView xWindow="28680" yWindow="-120" windowWidth="29040" windowHeight="15720" xr2:uid="{E50E75EE-436F-4454-A0AB-2816966CE3B3}"/>
  </bookViews>
  <sheets>
    <sheet name="FY 2025 GIW" sheetId="1" r:id="rId1"/>
  </sheets>
  <definedNames>
    <definedName name="_xlnm._FilterDatabase" localSheetId="0" hidden="1">'FY 2025 GIW'!$A$10:$Y$44</definedName>
    <definedName name="_xlnm.Print_Titles" localSheetId="0">'FY 2025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1" l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3" i="1"/>
  <c r="X33" i="1"/>
  <c r="Y32" i="1"/>
  <c r="B5" i="1" s="1"/>
  <c r="C5" i="1" s="1"/>
  <c r="X32" i="1"/>
  <c r="Y15" i="1"/>
  <c r="X15" i="1"/>
  <c r="Y31" i="1"/>
  <c r="X31" i="1"/>
  <c r="Y18" i="1"/>
  <c r="X18" i="1"/>
  <c r="Y17" i="1"/>
  <c r="X17" i="1"/>
  <c r="Y30" i="1"/>
  <c r="X30" i="1"/>
  <c r="Y22" i="1"/>
  <c r="X22" i="1"/>
  <c r="Y14" i="1"/>
  <c r="X14" i="1"/>
  <c r="Y13" i="1"/>
  <c r="X13" i="1"/>
  <c r="X12" i="1"/>
  <c r="Y27" i="1"/>
  <c r="X27" i="1"/>
  <c r="Y16" i="1"/>
  <c r="X16" i="1"/>
  <c r="Y21" i="1"/>
  <c r="B6" i="1" s="1"/>
  <c r="C6" i="1" s="1"/>
  <c r="X21" i="1"/>
  <c r="Y26" i="1"/>
  <c r="X26" i="1"/>
  <c r="Y19" i="1"/>
  <c r="X19" i="1"/>
  <c r="Y11" i="1"/>
  <c r="X11" i="1"/>
  <c r="Y25" i="1"/>
  <c r="X25" i="1"/>
  <c r="Y29" i="1"/>
  <c r="X29" i="1"/>
  <c r="Y34" i="1"/>
  <c r="X34" i="1"/>
  <c r="Y24" i="1"/>
  <c r="X24" i="1"/>
  <c r="Y23" i="1"/>
  <c r="X23" i="1"/>
  <c r="Y20" i="1"/>
  <c r="X20" i="1"/>
  <c r="Y28" i="1"/>
  <c r="X28" i="1"/>
  <c r="B7" i="1" l="1"/>
</calcChain>
</file>

<file path=xl/sharedStrings.xml><?xml version="1.0" encoding="utf-8"?>
<sst xmlns="http://schemas.openxmlformats.org/spreadsheetml/2006/main" count="193" uniqueCount="105">
  <si>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</si>
  <si>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</si>
  <si>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</si>
  <si>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</si>
  <si>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</si>
  <si>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</si>
  <si>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</si>
  <si>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</si>
  <si>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</si>
  <si>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</si>
  <si>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</si>
  <si>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</si>
  <si>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</si>
  <si>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</si>
  <si>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</si>
  <si>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</si>
  <si>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</si>
  <si>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</si>
  <si>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</si>
  <si>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</si>
  <si>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</si>
  <si>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</si>
  <si>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</si>
  <si>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</si>
  <si>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</si>
  <si>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</si>
  <si>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</si>
  <si>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</si>
  <si>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</si>
  <si>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</si>
  <si>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</si>
  <si>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</si>
  <si>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</si>
  <si>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</si>
  <si>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</si>
  <si>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AZ-501</t>
  </si>
  <si>
    <t>Pima County</t>
  </si>
  <si>
    <t>Pima County HMIS Consolidation FY' 2024</t>
  </si>
  <si>
    <t>AZ0039L9T012416</t>
  </si>
  <si>
    <t/>
  </si>
  <si>
    <t>San Francisco</t>
  </si>
  <si>
    <t>Tucson/Pima County CoC</t>
  </si>
  <si>
    <t>City of Tucson</t>
  </si>
  <si>
    <t>La Frontera Center, Inc.</t>
  </si>
  <si>
    <t>Sonora House  Safe Haven</t>
  </si>
  <si>
    <t>AZ0047L9T012417</t>
  </si>
  <si>
    <t>SH</t>
  </si>
  <si>
    <t>Our Family Services, Inc.</t>
  </si>
  <si>
    <t>OFS Homes First PSH 25-26</t>
  </si>
  <si>
    <t>AZ0143L9T012410</t>
  </si>
  <si>
    <t>PH</t>
  </si>
  <si>
    <t>OFS Home Again RRH 25-26</t>
  </si>
  <si>
    <t>AZ0146L9T012410</t>
  </si>
  <si>
    <t>No</t>
  </si>
  <si>
    <t>Tucson Center for Women &amp; Children, Inc. dba Emerge! Center Against Domestic Abuse</t>
  </si>
  <si>
    <t>Rapid Re-Housing for Survivors of Domestic Abuse FY24</t>
  </si>
  <si>
    <t>AZ0147L9T012410</t>
  </si>
  <si>
    <t>One-Stop FY2024</t>
  </si>
  <si>
    <t>AZ0167L9T012409</t>
  </si>
  <si>
    <t>OFS Secure Futures RRH 25-26</t>
  </si>
  <si>
    <t>AZ0188L9T012407</t>
  </si>
  <si>
    <t>FY24 Tucson/Pima Coordinated Entry Project (SSO-CE)</t>
  </si>
  <si>
    <t>AZ0210L9T012405</t>
  </si>
  <si>
    <t>SSO</t>
  </si>
  <si>
    <t>Goodwill Industries of Southern Arizona</t>
  </si>
  <si>
    <t>The Goodwill Metro/REC Reengagement Project for Homeless Youth Renewal FY2024</t>
  </si>
  <si>
    <t>AZ0216Y9T012404</t>
  </si>
  <si>
    <t>YHDP</t>
  </si>
  <si>
    <t>OFS YHDP New Hope RRH 25-26</t>
  </si>
  <si>
    <t>AZ0217Y9T012404</t>
  </si>
  <si>
    <t>Old Pueblo Community Services</t>
  </si>
  <si>
    <t>Bread and Roses</t>
  </si>
  <si>
    <t>AZ0218Y9T012404</t>
  </si>
  <si>
    <t>TH</t>
  </si>
  <si>
    <t>Community Bridges, Inc.</t>
  </si>
  <si>
    <t>CBI YOURRH Project</t>
  </si>
  <si>
    <t>AZ0219Y9T012404</t>
  </si>
  <si>
    <t>OFS YHDP Youth Care SSO 25-26</t>
  </si>
  <si>
    <t>AZ0220Y9T012404</t>
  </si>
  <si>
    <t>FY24 Transitions PSH</t>
  </si>
  <si>
    <t>AZ0221Y9T012404</t>
  </si>
  <si>
    <t>FY 2022 Unsheltered Homelessness Set Aside (CoC Planning)</t>
  </si>
  <si>
    <t>AZ0238H9T012200</t>
  </si>
  <si>
    <t>Planning Unsheltered</t>
  </si>
  <si>
    <t>FY22 Tucson Multi-Disciplinary Outreach Program</t>
  </si>
  <si>
    <t>AZ0239H9T012200</t>
  </si>
  <si>
    <t>Mesquite PSH</t>
  </si>
  <si>
    <t>AZ0240H9T012200</t>
  </si>
  <si>
    <t>HMIS Supplemental Unsheltered NOFO FY'2022</t>
  </si>
  <si>
    <t>AZ0241H9T012200</t>
  </si>
  <si>
    <t>CBI Pima PSH 76</t>
  </si>
  <si>
    <t>AZ0242H9T012200</t>
  </si>
  <si>
    <t>CBI Pima PSH 37</t>
  </si>
  <si>
    <t>AZ0249L9T012402</t>
  </si>
  <si>
    <t>La Casita FY2024</t>
  </si>
  <si>
    <t>AZ0256L9T012401</t>
  </si>
  <si>
    <t>Housing First PSH</t>
  </si>
  <si>
    <t>AZ0267L9T012400</t>
  </si>
  <si>
    <t>Southern Arizona AIDS Foundation</t>
  </si>
  <si>
    <t>AVP-RR</t>
  </si>
  <si>
    <t>AZ0268D9T012400</t>
  </si>
  <si>
    <t>DV</t>
  </si>
  <si>
    <t>The Primavera Foundation, Inc</t>
  </si>
  <si>
    <t>Primavera CoC Rapid Rehousing</t>
  </si>
  <si>
    <t>AZ0269L9T012400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</si>
</sst>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9" tint="0.7999816888943144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164" fontId="8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64" fontId="8" fillId="0" borderId="45" xfId="0" applyNumberFormat="1" applyFont="1" applyBorder="1" applyAlignment="1" applyProtection="1">
      <alignment horizontal="center" vertical="center"/>
      <protection locked="0"/>
    </xf>
    <xf numFmtId="1" fontId="2" fillId="0" borderId="46" xfId="0" applyNumberFormat="1" applyFont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164" fontId="8" fillId="0" borderId="48" xfId="0" applyNumberFormat="1" applyFont="1" applyBorder="1" applyAlignment="1" applyProtection="1">
      <alignment horizontal="center" vertical="center"/>
      <protection locked="0"/>
    </xf>
    <xf numFmtId="1" fontId="2" fillId="0" borderId="49" xfId="0" applyNumberFormat="1" applyFont="1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164" fontId="8" fillId="0" borderId="51" xfId="0" applyNumberFormat="1" applyFont="1" applyBorder="1" applyAlignment="1" applyProtection="1">
      <alignment horizontal="center" vertical="center"/>
      <protection locked="0"/>
    </xf>
    <xf numFmtId="1" fontId="2" fillId="0" borderId="52" xfId="0" applyNumberFormat="1" applyFont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164" fontId="8" fillId="0" borderId="54" xfId="0" applyNumberFormat="1" applyFont="1" applyBorder="1" applyAlignment="1" applyProtection="1">
      <alignment horizontal="center" vertical="center"/>
      <protection locked="0"/>
    </xf>
    <xf numFmtId="1" fontId="2" fillId="0" borderId="55" xfId="0" applyNumberFormat="1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/>
      <protection locked="0"/>
    </xf>
    <xf numFmtId="164" fontId="8" fillId="0" borderId="57" xfId="0" applyNumberFormat="1" applyFont="1" applyBorder="1" applyAlignment="1" applyProtection="1">
      <alignment horizontal="center" vertical="center"/>
      <protection locked="0"/>
    </xf>
    <xf numFmtId="1" fontId="2" fillId="0" borderId="58" xfId="0" applyNumberFormat="1" applyFont="1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center" vertical="center"/>
      <protection locked="0"/>
    </xf>
    <xf numFmtId="1" fontId="2" fillId="0" borderId="61" xfId="0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164" fontId="8" fillId="0" borderId="63" xfId="0" applyNumberFormat="1" applyFont="1" applyBorder="1" applyAlignment="1" applyProtection="1">
      <alignment horizontal="center" vertical="center"/>
      <protection locked="0"/>
    </xf>
    <xf numFmtId="1" fontId="2" fillId="0" borderId="64" xfId="0" applyNumberFormat="1" applyFont="1" applyBorder="1" applyAlignment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164" fontId="8" fillId="0" borderId="66" xfId="0" applyNumberFormat="1" applyFont="1" applyBorder="1" applyAlignment="1" applyProtection="1">
      <alignment horizontal="center" vertical="center"/>
      <protection locked="0"/>
    </xf>
    <xf numFmtId="1" fontId="2" fillId="0" borderId="67" xfId="0" applyNumberFormat="1" applyFont="1" applyBorder="1" applyAlignment="1">
      <alignment horizontal="center" vertical="center"/>
    </xf>
    <xf numFmtId="0" fontId="0" fillId="0" borderId="68" xfId="0" applyBorder="1" applyAlignment="1" applyProtection="1">
      <alignment horizontal="center" vertical="center"/>
      <protection locked="0"/>
    </xf>
    <xf numFmtId="164" fontId="8" fillId="0" borderId="69" xfId="0" applyNumberFormat="1" applyFont="1" applyBorder="1" applyAlignment="1" applyProtection="1">
      <alignment horizontal="center" vertical="center"/>
      <protection locked="0"/>
    </xf>
    <xf numFmtId="1" fontId="2" fillId="0" borderId="70" xfId="0" applyNumberFormat="1" applyFont="1" applyBorder="1" applyAlignment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164" fontId="8" fillId="0" borderId="72" xfId="0" applyNumberFormat="1" applyFont="1" applyBorder="1" applyAlignment="1" applyProtection="1">
      <alignment horizontal="center" vertical="center"/>
      <protection locked="0"/>
    </xf>
    <xf numFmtId="1" fontId="2" fillId="0" borderId="73" xfId="0" applyNumberFormat="1" applyFont="1" applyBorder="1" applyAlignment="1">
      <alignment horizontal="center" vertical="center"/>
    </xf>
    <xf numFmtId="0" fontId="0" fillId="0" borderId="74" xfId="0" applyBorder="1" applyAlignment="1" applyProtection="1">
      <alignment horizontal="center" vertical="center"/>
      <protection locked="0"/>
    </xf>
    <xf numFmtId="164" fontId="8" fillId="0" borderId="75" xfId="0" applyNumberFormat="1" applyFont="1" applyBorder="1" applyAlignment="1" applyProtection="1">
      <alignment horizontal="center" vertical="center"/>
      <protection locked="0"/>
    </xf>
    <xf numFmtId="1" fontId="2" fillId="0" borderId="76" xfId="0" applyNumberFormat="1" applyFont="1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/>
      <protection locked="0"/>
    </xf>
    <xf numFmtId="164" fontId="8" fillId="0" borderId="78" xfId="0" applyNumberFormat="1" applyFont="1" applyBorder="1" applyAlignment="1" applyProtection="1">
      <alignment horizontal="center" vertical="center"/>
      <protection locked="0"/>
    </xf>
    <xf numFmtId="1" fontId="2" fillId="0" borderId="79" xfId="0" applyNumberFormat="1" applyFont="1" applyBorder="1" applyAlignment="1">
      <alignment horizontal="center" vertical="center"/>
    </xf>
    <xf numFmtId="0" fontId="0" fillId="0" borderId="80" xfId="0" applyBorder="1" applyAlignment="1" applyProtection="1">
      <alignment horizontal="center" vertical="center"/>
      <protection locked="0"/>
    </xf>
    <xf numFmtId="164" fontId="8" fillId="0" borderId="81" xfId="0" applyNumberFormat="1" applyFont="1" applyBorder="1" applyAlignment="1" applyProtection="1">
      <alignment horizontal="center" vertical="center"/>
      <protection locked="0"/>
    </xf>
    <xf numFmtId="1" fontId="2" fillId="0" borderId="82" xfId="0" applyNumberFormat="1" applyFont="1" applyBorder="1" applyAlignment="1">
      <alignment horizontal="center" vertical="center"/>
    </xf>
    <xf numFmtId="0" fontId="0" fillId="0" borderId="83" xfId="0" applyBorder="1" applyAlignment="1" applyProtection="1">
      <alignment horizontal="center" vertical="center"/>
      <protection locked="0"/>
    </xf>
    <xf numFmtId="164" fontId="8" fillId="0" borderId="84" xfId="0" applyNumberFormat="1" applyFont="1" applyBorder="1" applyAlignment="1" applyProtection="1">
      <alignment horizontal="center" vertical="center"/>
      <protection locked="0"/>
    </xf>
    <xf numFmtId="1" fontId="2" fillId="0" borderId="85" xfId="0" applyNumberFormat="1" applyFont="1" applyBorder="1" applyAlignment="1">
      <alignment horizontal="center" vertical="center"/>
    </xf>
    <xf numFmtId="0" fontId="0" fillId="0" borderId="86" xfId="0" applyBorder="1" applyAlignment="1" applyProtection="1">
      <alignment horizontal="center" vertical="center"/>
      <protection locked="0"/>
    </xf>
    <xf numFmtId="164" fontId="8" fillId="0" borderId="87" xfId="0" applyNumberFormat="1" applyFont="1" applyBorder="1" applyAlignment="1" applyProtection="1">
      <alignment horizontal="center" vertical="center"/>
      <protection locked="0"/>
    </xf>
    <xf numFmtId="1" fontId="2" fillId="0" borderId="88" xfId="0" applyNumberFormat="1" applyFont="1" applyBorder="1" applyAlignment="1">
      <alignment horizontal="center" vertical="center"/>
    </xf>
    <xf numFmtId="0" fontId="0" fillId="0" borderId="89" xfId="0" applyBorder="1" applyAlignment="1" applyProtection="1">
      <alignment horizontal="center" vertical="center"/>
      <protection locked="0"/>
    </xf>
    <xf numFmtId="164" fontId="8" fillId="0" borderId="90" xfId="0" applyNumberFormat="1" applyFont="1" applyBorder="1" applyAlignment="1" applyProtection="1">
      <alignment horizontal="center" vertical="center"/>
      <protection locked="0"/>
    </xf>
    <xf numFmtId="1" fontId="2" fillId="0" borderId="91" xfId="0" applyNumberFormat="1" applyFont="1" applyBorder="1" applyAlignment="1">
      <alignment horizontal="center" vertical="center"/>
    </xf>
    <xf numFmtId="0" fontId="0" fillId="0" borderId="92" xfId="0" applyBorder="1" applyAlignment="1" applyProtection="1">
      <alignment horizontal="center" vertical="center"/>
      <protection locked="0"/>
    </xf>
    <xf numFmtId="164" fontId="8" fillId="0" borderId="93" xfId="0" applyNumberFormat="1" applyFont="1" applyBorder="1" applyAlignment="1" applyProtection="1">
      <alignment horizontal="center" vertical="center"/>
      <protection locked="0"/>
    </xf>
    <xf numFmtId="1" fontId="2" fillId="0" borderId="94" xfId="0" applyNumberFormat="1" applyFont="1" applyBorder="1" applyAlignment="1">
      <alignment horizontal="center" vertical="center"/>
    </xf>
    <xf numFmtId="0" fontId="0" fillId="0" borderId="95" xfId="0" applyBorder="1" applyAlignment="1" applyProtection="1">
      <alignment horizontal="center" vertical="center"/>
      <protection locked="0"/>
    </xf>
    <xf numFmtId="164" fontId="8" fillId="0" borderId="96" xfId="0" applyNumberFormat="1" applyFont="1" applyBorder="1" applyAlignment="1" applyProtection="1">
      <alignment horizontal="center" vertical="center"/>
      <protection locked="0"/>
    </xf>
    <xf numFmtId="1" fontId="2" fillId="0" borderId="97" xfId="0" applyNumberFormat="1" applyFont="1" applyBorder="1" applyAlignment="1">
      <alignment horizontal="center" vertical="center"/>
    </xf>
    <xf numFmtId="0" fontId="0" fillId="0" borderId="98" xfId="0" applyBorder="1" applyAlignment="1" applyProtection="1">
      <alignment horizontal="center" vertical="center"/>
      <protection locked="0"/>
    </xf>
    <xf numFmtId="164" fontId="8" fillId="0" borderId="99" xfId="0" applyNumberFormat="1" applyFont="1" applyBorder="1" applyAlignment="1" applyProtection="1">
      <alignment horizontal="center" vertical="center"/>
      <protection locked="0"/>
    </xf>
    <xf numFmtId="1" fontId="2" fillId="0" borderId="100" xfId="0" applyNumberFormat="1" applyFont="1" applyBorder="1" applyAlignment="1">
      <alignment horizontal="center" vertical="center"/>
    </xf>
    <xf numFmtId="0" fontId="0" fillId="0" borderId="101" xfId="0" applyBorder="1" applyAlignment="1" applyProtection="1">
      <alignment horizontal="center" vertical="center"/>
      <protection locked="0"/>
    </xf>
    <xf numFmtId="164" fontId="8" fillId="0" borderId="102" xfId="0" applyNumberFormat="1" applyFont="1" applyBorder="1" applyAlignment="1" applyProtection="1">
      <alignment horizontal="center" vertical="center"/>
      <protection locked="0"/>
    </xf>
    <xf numFmtId="1" fontId="2" fillId="0" borderId="103" xfId="0" applyNumberFormat="1" applyFont="1" applyBorder="1" applyAlignment="1">
      <alignment horizontal="center" vertical="center"/>
    </xf>
    <xf numFmtId="0" fontId="0" fillId="0" borderId="104" xfId="0" applyBorder="1" applyAlignment="1" applyProtection="1">
      <alignment horizontal="center" vertical="center"/>
      <protection locked="0"/>
    </xf>
    <xf numFmtId="164" fontId="8" fillId="0" borderId="105" xfId="0" applyNumberFormat="1" applyFont="1" applyBorder="1" applyAlignment="1" applyProtection="1">
      <alignment horizontal="center" vertical="center"/>
      <protection locked="0"/>
    </xf>
    <xf numFmtId="1" fontId="2" fillId="0" borderId="106" xfId="0" applyNumberFormat="1" applyFont="1" applyBorder="1" applyAlignment="1">
      <alignment horizontal="center" vertical="center"/>
    </xf>
    <xf numFmtId="0" fontId="0" fillId="8" borderId="1" xfId="0" applyFill="1" applyBorder="1" applyAlignment="1" applyProtection="1">
      <alignment horizontal="center" vertical="center"/>
      <protection locked="0"/>
    </xf>
    <xf numFmtId="165" fontId="0" fillId="0" borderId="0" xfId="0" applyNumberFormat="1"/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8192-71E4-4FA4-BD26-BED30411F442}">
  <sheetPr codeName="Sheet17">
    <pageSetUpPr fitToPage="1"/>
  </sheetPr>
  <dimension ref="A1:Y44"/>
  <sheetViews>
    <sheetView tabSelected="1" zoomScaleNormal="100" workbookViewId="0">
      <pane ySplit="10" topLeftCell="A11" activePane="bottomLeft" state="frozen"/>
      <selection pane="bottomLeft" activeCell="J4" sqref="J4"/>
    </sheetView>
  </sheetViews>
  <sheetFormatPr defaultRowHeight="15" x14ac:dyDescent="0.25"/>
  <cols>
    <col min="1" max="1" width="32.42578125" customWidth="1"/>
    <col min="2" max="2" width="61" customWidth="1"/>
    <col min="3" max="3" width="17.5703125" customWidth="1"/>
    <col min="4" max="4" width="11.5703125" customWidth="1"/>
    <col min="5" max="6" width="16.5703125" customWidth="1"/>
    <col min="7" max="15" width="11.5703125" customWidth="1"/>
    <col min="16" max="24" width="10.5703125" customWidth="1"/>
    <col min="25" max="25" width="12.5703125" customWidth="1"/>
  </cols>
  <sheetData>
    <row r="1" spans="1:25" ht="15" customHeight="1" x14ac:dyDescent="0.25">
      <c r="A1" s="1" t="s">
        <v>0</v>
      </c>
      <c r="B1" s="2" t="s">
        <v>40</v>
      </c>
      <c r="C1" s="3"/>
      <c r="D1" s="3"/>
      <c r="E1" s="3"/>
      <c r="F1" s="3"/>
      <c r="G1" s="3"/>
      <c r="H1" s="4"/>
    </row>
    <row r="2" spans="1:25" ht="15" customHeight="1" x14ac:dyDescent="0.25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25">
      <c r="A3" s="5" t="s">
        <v>2</v>
      </c>
      <c r="B3" s="2" t="s">
        <v>41</v>
      </c>
      <c r="C3" s="3"/>
      <c r="D3" s="3"/>
      <c r="E3" s="3"/>
      <c r="F3" s="3"/>
      <c r="G3" s="3"/>
      <c r="H3" s="4"/>
    </row>
    <row r="4" spans="1:25" ht="15" customHeight="1" x14ac:dyDescent="0.25">
      <c r="A4" s="5" t="s">
        <v>3</v>
      </c>
      <c r="B4" s="2" t="s">
        <v>42</v>
      </c>
      <c r="C4" s="3"/>
      <c r="D4" s="3"/>
      <c r="E4" s="3"/>
      <c r="F4" s="3"/>
      <c r="G4" s="3"/>
      <c r="H4" s="4"/>
    </row>
    <row r="5" spans="1:25" ht="15" customHeight="1" x14ac:dyDescent="0.25">
      <c r="A5" s="6" t="s">
        <v>4</v>
      </c>
      <c r="B5" s="7">
        <f ca="1">SUMIF(OFFSET(F10,1,0,500,1),"DV",OFFSET(Y10,1,0,500,1))</f>
        <v>1524290</v>
      </c>
      <c r="C5" s="8" t="str">
        <f ca="1">IF(B5&gt;0,"(Reallocation Restriction)","")</f>
        <v>(Reallocation Restriction)</v>
      </c>
      <c r="D5" s="9"/>
      <c r="E5" s="9"/>
      <c r="F5" s="9"/>
      <c r="G5" s="9"/>
      <c r="H5" s="10"/>
    </row>
    <row r="6" spans="1:25" ht="15" customHeight="1" x14ac:dyDescent="0.25">
      <c r="A6" s="6" t="s">
        <v>5</v>
      </c>
      <c r="B6" s="7">
        <f ca="1">SUMIF(OFFSET(F10,1,0,500,1),"YHDP",OFFSET(Y10,1,0,500,1))</f>
        <v>2456971</v>
      </c>
      <c r="C6" s="8" t="str">
        <f ca="1">IF(B6&gt;0,"(Reallocation Restriction)","")</f>
        <v>(Reallocation Restriction)</v>
      </c>
      <c r="D6" s="9"/>
      <c r="E6" s="9"/>
      <c r="F6" s="9"/>
      <c r="G6" s="9"/>
      <c r="H6" s="10"/>
    </row>
    <row r="7" spans="1:25" ht="15" customHeight="1" x14ac:dyDescent="0.25">
      <c r="A7" s="5" t="s">
        <v>6</v>
      </c>
      <c r="B7" s="11">
        <f ca="1">SUM(OFFSET(Y10,1,0,500,1))</f>
        <v>16615927.333333334</v>
      </c>
      <c r="C7" s="12"/>
      <c r="D7" s="12"/>
      <c r="E7" s="12"/>
      <c r="F7" s="12"/>
      <c r="G7" s="12"/>
      <c r="H7" s="13"/>
    </row>
    <row r="8" spans="1:25" ht="15" customHeight="1" x14ac:dyDescent="0.25">
      <c r="B8" s="135"/>
      <c r="C8" s="135"/>
    </row>
    <row r="9" spans="1:25" ht="15" customHeight="1" x14ac:dyDescent="0.25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9.1" customHeight="1" x14ac:dyDescent="0.25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25">
      <c r="A11" s="29" t="s">
        <v>42</v>
      </c>
      <c r="B11" s="29" t="s">
        <v>61</v>
      </c>
      <c r="C11" s="30" t="s">
        <v>62</v>
      </c>
      <c r="D11" s="30">
        <v>2026</v>
      </c>
      <c r="E11" s="30" t="s">
        <v>63</v>
      </c>
      <c r="F11" s="31" t="s">
        <v>39</v>
      </c>
      <c r="G11" s="32">
        <v>0</v>
      </c>
      <c r="H11" s="33">
        <v>0</v>
      </c>
      <c r="I11" s="33">
        <v>581793</v>
      </c>
      <c r="J11" s="33">
        <v>0</v>
      </c>
      <c r="K11" s="33">
        <v>0</v>
      </c>
      <c r="L11" s="33">
        <v>0</v>
      </c>
      <c r="M11" s="33">
        <v>0</v>
      </c>
      <c r="N11" s="32">
        <v>54372</v>
      </c>
      <c r="O11" s="34" t="s">
        <v>39</v>
      </c>
      <c r="P11" s="35"/>
      <c r="Q11" s="35"/>
      <c r="R11" s="35"/>
      <c r="S11" s="35"/>
      <c r="T11" s="35"/>
      <c r="U11" s="35"/>
      <c r="V11" s="35"/>
      <c r="W11" s="35" t="s">
        <v>39</v>
      </c>
      <c r="X11" s="36">
        <f t="shared" ref="X11:X44" si="0">SUM(P11:W11)</f>
        <v>0</v>
      </c>
      <c r="Y11" s="37">
        <f t="shared" ref="Y11:Y44" si="1">SUM(G11:N11)</f>
        <v>636165</v>
      </c>
    </row>
    <row r="12" spans="1:25" x14ac:dyDescent="0.25">
      <c r="A12" s="29" t="s">
        <v>42</v>
      </c>
      <c r="B12" s="29" t="s">
        <v>79</v>
      </c>
      <c r="C12" s="30" t="s">
        <v>80</v>
      </c>
      <c r="D12" s="30">
        <v>2026</v>
      </c>
      <c r="E12" s="30" t="s">
        <v>50</v>
      </c>
      <c r="F12" s="31" t="s">
        <v>67</v>
      </c>
      <c r="G12" s="32">
        <v>0</v>
      </c>
      <c r="H12" s="33">
        <v>234936</v>
      </c>
      <c r="I12" s="33">
        <v>80652</v>
      </c>
      <c r="J12" s="33">
        <v>0</v>
      </c>
      <c r="K12" s="33">
        <v>0</v>
      </c>
      <c r="L12" s="33">
        <v>0</v>
      </c>
      <c r="M12" s="33">
        <v>0</v>
      </c>
      <c r="N12" s="32">
        <v>23816</v>
      </c>
      <c r="O12" s="34" t="s">
        <v>53</v>
      </c>
      <c r="P12" s="35">
        <v>0</v>
      </c>
      <c r="Q12" s="35">
        <v>0</v>
      </c>
      <c r="R12" s="35">
        <v>16</v>
      </c>
      <c r="S12" s="35">
        <v>2</v>
      </c>
      <c r="T12" s="35">
        <v>0</v>
      </c>
      <c r="U12" s="35">
        <v>0</v>
      </c>
      <c r="V12" s="35">
        <v>0</v>
      </c>
      <c r="W12" s="35">
        <v>0</v>
      </c>
      <c r="X12" s="36">
        <f t="shared" si="0"/>
        <v>18</v>
      </c>
      <c r="Y12" s="37">
        <f>SUM(G12:N12)</f>
        <v>339404</v>
      </c>
    </row>
    <row r="13" spans="1:25" x14ac:dyDescent="0.25">
      <c r="A13" s="29" t="s">
        <v>42</v>
      </c>
      <c r="B13" s="29" t="s">
        <v>81</v>
      </c>
      <c r="C13" s="134" t="s">
        <v>82</v>
      </c>
      <c r="D13" s="30">
        <v>2026</v>
      </c>
      <c r="E13" s="30" t="s">
        <v>83</v>
      </c>
      <c r="F13" s="38" t="s">
        <v>39</v>
      </c>
      <c r="G13" s="39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9">
        <v>0</v>
      </c>
      <c r="O13" s="34" t="s">
        <v>39</v>
      </c>
      <c r="P13" s="35"/>
      <c r="Q13" s="35"/>
      <c r="R13" s="35"/>
      <c r="S13" s="35"/>
      <c r="T13" s="35"/>
      <c r="U13" s="35"/>
      <c r="V13" s="35"/>
      <c r="W13" s="35" t="s">
        <v>39</v>
      </c>
      <c r="X13" s="40">
        <f t="shared" si="0"/>
        <v>0</v>
      </c>
      <c r="Y13" s="37">
        <f t="shared" si="1"/>
        <v>0</v>
      </c>
    </row>
    <row r="14" spans="1:25" x14ac:dyDescent="0.25">
      <c r="A14" s="29" t="s">
        <v>42</v>
      </c>
      <c r="B14" s="29" t="s">
        <v>84</v>
      </c>
      <c r="C14" s="134" t="s">
        <v>85</v>
      </c>
      <c r="D14" s="30">
        <v>2026</v>
      </c>
      <c r="E14" s="30" t="s">
        <v>63</v>
      </c>
      <c r="F14" s="41" t="s">
        <v>39</v>
      </c>
      <c r="G14" s="42">
        <v>0</v>
      </c>
      <c r="H14" s="33">
        <v>0</v>
      </c>
      <c r="I14" s="33">
        <v>340655</v>
      </c>
      <c r="J14" s="33">
        <v>0</v>
      </c>
      <c r="K14" s="33">
        <v>0</v>
      </c>
      <c r="L14" s="33">
        <v>0</v>
      </c>
      <c r="M14" s="33">
        <v>0</v>
      </c>
      <c r="N14" s="42">
        <v>31102</v>
      </c>
      <c r="O14" s="34" t="s">
        <v>39</v>
      </c>
      <c r="P14" s="35"/>
      <c r="Q14" s="35"/>
      <c r="R14" s="35"/>
      <c r="S14" s="35"/>
      <c r="T14" s="35"/>
      <c r="U14" s="35"/>
      <c r="V14" s="35"/>
      <c r="W14" s="35" t="s">
        <v>39</v>
      </c>
      <c r="X14" s="43">
        <f t="shared" si="0"/>
        <v>0</v>
      </c>
      <c r="Y14" s="37">
        <f t="shared" si="1"/>
        <v>371757</v>
      </c>
    </row>
    <row r="15" spans="1:25" x14ac:dyDescent="0.25">
      <c r="A15" s="29" t="s">
        <v>42</v>
      </c>
      <c r="B15" s="29" t="s">
        <v>96</v>
      </c>
      <c r="C15" s="30" t="s">
        <v>97</v>
      </c>
      <c r="D15" s="30">
        <v>2026</v>
      </c>
      <c r="E15" s="30" t="s">
        <v>50</v>
      </c>
      <c r="F15" s="44" t="s">
        <v>39</v>
      </c>
      <c r="G15" s="45">
        <v>0</v>
      </c>
      <c r="H15" s="33">
        <v>2717400</v>
      </c>
      <c r="I15" s="33">
        <v>1442941</v>
      </c>
      <c r="J15" s="33">
        <v>0</v>
      </c>
      <c r="K15" s="33">
        <v>0</v>
      </c>
      <c r="L15" s="33">
        <v>0</v>
      </c>
      <c r="M15" s="33">
        <v>0</v>
      </c>
      <c r="N15" s="45">
        <v>375534</v>
      </c>
      <c r="O15" s="34" t="s">
        <v>53</v>
      </c>
      <c r="P15" s="35">
        <v>0</v>
      </c>
      <c r="Q15" s="35">
        <v>0</v>
      </c>
      <c r="R15" s="35">
        <v>150</v>
      </c>
      <c r="S15" s="35">
        <v>50</v>
      </c>
      <c r="T15" s="35">
        <v>0</v>
      </c>
      <c r="U15" s="35">
        <v>0</v>
      </c>
      <c r="V15" s="35">
        <v>0</v>
      </c>
      <c r="W15" s="35">
        <v>0</v>
      </c>
      <c r="X15" s="46">
        <f t="shared" si="0"/>
        <v>200</v>
      </c>
      <c r="Y15" s="37">
        <f t="shared" si="1"/>
        <v>4535875</v>
      </c>
    </row>
    <row r="16" spans="1:25" x14ac:dyDescent="0.25">
      <c r="A16" s="29" t="s">
        <v>74</v>
      </c>
      <c r="B16" s="29" t="s">
        <v>75</v>
      </c>
      <c r="C16" s="30" t="s">
        <v>76</v>
      </c>
      <c r="D16" s="30">
        <v>2026</v>
      </c>
      <c r="E16" s="30" t="s">
        <v>50</v>
      </c>
      <c r="F16" s="47" t="s">
        <v>67</v>
      </c>
      <c r="G16" s="48">
        <v>0</v>
      </c>
      <c r="H16" s="33">
        <v>328224</v>
      </c>
      <c r="I16" s="33">
        <v>194035</v>
      </c>
      <c r="J16" s="33">
        <v>0</v>
      </c>
      <c r="K16" s="33">
        <v>0</v>
      </c>
      <c r="L16" s="33">
        <v>0</v>
      </c>
      <c r="M16" s="33">
        <v>0</v>
      </c>
      <c r="N16" s="48">
        <v>15309</v>
      </c>
      <c r="O16" s="34" t="s">
        <v>53</v>
      </c>
      <c r="P16" s="35">
        <v>0</v>
      </c>
      <c r="Q16" s="35">
        <v>0</v>
      </c>
      <c r="R16" s="35">
        <v>26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49">
        <f t="shared" si="0"/>
        <v>26</v>
      </c>
      <c r="Y16" s="37">
        <f t="shared" si="1"/>
        <v>537568</v>
      </c>
    </row>
    <row r="17" spans="1:25" x14ac:dyDescent="0.25">
      <c r="A17" s="29" t="s">
        <v>74</v>
      </c>
      <c r="B17" s="29" t="s">
        <v>90</v>
      </c>
      <c r="C17" s="134" t="s">
        <v>91</v>
      </c>
      <c r="D17" s="30">
        <v>2026</v>
      </c>
      <c r="E17" s="30" t="s">
        <v>50</v>
      </c>
      <c r="F17" s="50" t="s">
        <v>39</v>
      </c>
      <c r="G17" s="51">
        <v>0</v>
      </c>
      <c r="H17" s="33">
        <v>507576</v>
      </c>
      <c r="I17" s="33">
        <v>570067</v>
      </c>
      <c r="J17" s="33">
        <v>0</v>
      </c>
      <c r="K17" s="33">
        <v>0</v>
      </c>
      <c r="L17" s="33">
        <v>0</v>
      </c>
      <c r="M17" s="33">
        <v>0</v>
      </c>
      <c r="N17" s="51">
        <v>25651</v>
      </c>
      <c r="O17" s="34" t="s">
        <v>53</v>
      </c>
      <c r="P17" s="35">
        <v>0</v>
      </c>
      <c r="Q17" s="35">
        <v>8</v>
      </c>
      <c r="R17" s="35">
        <v>20</v>
      </c>
      <c r="S17" s="35">
        <v>10</v>
      </c>
      <c r="T17" s="35">
        <v>0</v>
      </c>
      <c r="U17" s="35">
        <v>0</v>
      </c>
      <c r="V17" s="35">
        <v>0</v>
      </c>
      <c r="W17" s="35">
        <v>0</v>
      </c>
      <c r="X17" s="52">
        <f t="shared" si="0"/>
        <v>38</v>
      </c>
      <c r="Y17" s="37">
        <f t="shared" si="1"/>
        <v>1103294</v>
      </c>
    </row>
    <row r="18" spans="1:25" x14ac:dyDescent="0.25">
      <c r="A18" s="29" t="s">
        <v>74</v>
      </c>
      <c r="B18" s="29" t="s">
        <v>92</v>
      </c>
      <c r="C18" s="30" t="s">
        <v>93</v>
      </c>
      <c r="D18" s="30">
        <v>2026</v>
      </c>
      <c r="E18" s="30" t="s">
        <v>50</v>
      </c>
      <c r="F18" s="53" t="s">
        <v>39</v>
      </c>
      <c r="G18" s="54">
        <v>0</v>
      </c>
      <c r="H18" s="33">
        <v>464424</v>
      </c>
      <c r="I18" s="33">
        <v>203029</v>
      </c>
      <c r="J18" s="33">
        <v>0</v>
      </c>
      <c r="K18" s="33">
        <v>0</v>
      </c>
      <c r="L18" s="33">
        <v>0</v>
      </c>
      <c r="M18" s="33">
        <v>0</v>
      </c>
      <c r="N18" s="54">
        <v>18449</v>
      </c>
      <c r="O18" s="34" t="s">
        <v>53</v>
      </c>
      <c r="P18" s="35">
        <v>0</v>
      </c>
      <c r="Q18" s="35">
        <v>2</v>
      </c>
      <c r="R18" s="35">
        <v>35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55">
        <f t="shared" si="0"/>
        <v>37</v>
      </c>
      <c r="Y18" s="37">
        <f t="shared" si="1"/>
        <v>685902</v>
      </c>
    </row>
    <row r="19" spans="1:25" x14ac:dyDescent="0.25">
      <c r="A19" s="29" t="s">
        <v>64</v>
      </c>
      <c r="B19" s="29" t="s">
        <v>65</v>
      </c>
      <c r="C19" s="30" t="s">
        <v>66</v>
      </c>
      <c r="D19" s="30">
        <v>2026</v>
      </c>
      <c r="E19" s="30" t="s">
        <v>63</v>
      </c>
      <c r="F19" s="56" t="s">
        <v>67</v>
      </c>
      <c r="G19" s="57">
        <v>0</v>
      </c>
      <c r="H19" s="33">
        <v>0</v>
      </c>
      <c r="I19" s="33">
        <v>150334</v>
      </c>
      <c r="J19" s="33">
        <v>0</v>
      </c>
      <c r="K19" s="33">
        <v>0</v>
      </c>
      <c r="L19" s="33">
        <v>0</v>
      </c>
      <c r="M19" s="33">
        <v>0</v>
      </c>
      <c r="N19" s="57">
        <v>7200</v>
      </c>
      <c r="O19" s="34" t="s">
        <v>39</v>
      </c>
      <c r="P19" s="35"/>
      <c r="Q19" s="35"/>
      <c r="R19" s="35"/>
      <c r="S19" s="35"/>
      <c r="T19" s="35"/>
      <c r="U19" s="35"/>
      <c r="V19" s="35"/>
      <c r="W19" s="35" t="s">
        <v>39</v>
      </c>
      <c r="X19" s="58">
        <f t="shared" si="0"/>
        <v>0</v>
      </c>
      <c r="Y19" s="37">
        <f t="shared" si="1"/>
        <v>157534</v>
      </c>
    </row>
    <row r="20" spans="1:25" x14ac:dyDescent="0.25">
      <c r="A20" s="29" t="s">
        <v>43</v>
      </c>
      <c r="B20" s="29" t="s">
        <v>44</v>
      </c>
      <c r="C20" s="30" t="s">
        <v>45</v>
      </c>
      <c r="D20" s="30">
        <v>2026</v>
      </c>
      <c r="E20" s="30" t="s">
        <v>46</v>
      </c>
      <c r="F20" s="59" t="s">
        <v>39</v>
      </c>
      <c r="G20" s="60">
        <v>63408</v>
      </c>
      <c r="H20" s="33">
        <v>0</v>
      </c>
      <c r="I20" s="33">
        <v>326942</v>
      </c>
      <c r="J20" s="33">
        <v>36056</v>
      </c>
      <c r="K20" s="33">
        <v>0</v>
      </c>
      <c r="L20" s="33">
        <v>0</v>
      </c>
      <c r="M20" s="33">
        <v>0</v>
      </c>
      <c r="N20" s="60">
        <v>28228</v>
      </c>
      <c r="O20" s="34" t="s">
        <v>39</v>
      </c>
      <c r="P20" s="35"/>
      <c r="Q20" s="35"/>
      <c r="R20" s="35"/>
      <c r="S20" s="35"/>
      <c r="T20" s="35"/>
      <c r="U20" s="35"/>
      <c r="V20" s="35"/>
      <c r="W20" s="35" t="s">
        <v>39</v>
      </c>
      <c r="X20" s="61">
        <f t="shared" si="0"/>
        <v>0</v>
      </c>
      <c r="Y20" s="37">
        <f t="shared" si="1"/>
        <v>454634</v>
      </c>
    </row>
    <row r="21" spans="1:25" x14ac:dyDescent="0.25">
      <c r="A21" s="29" t="s">
        <v>70</v>
      </c>
      <c r="B21" s="29" t="s">
        <v>71</v>
      </c>
      <c r="C21" s="30" t="s">
        <v>72</v>
      </c>
      <c r="D21" s="30">
        <v>2026</v>
      </c>
      <c r="E21" s="30" t="s">
        <v>73</v>
      </c>
      <c r="F21" s="62" t="s">
        <v>67</v>
      </c>
      <c r="G21" s="63">
        <v>0</v>
      </c>
      <c r="H21" s="33">
        <v>0</v>
      </c>
      <c r="I21" s="33">
        <v>375901</v>
      </c>
      <c r="J21" s="33">
        <v>80691</v>
      </c>
      <c r="K21" s="33">
        <v>0</v>
      </c>
      <c r="L21" s="33">
        <v>0</v>
      </c>
      <c r="M21" s="33">
        <v>0</v>
      </c>
      <c r="N21" s="63">
        <v>0</v>
      </c>
      <c r="O21" s="34" t="s">
        <v>39</v>
      </c>
      <c r="P21" s="35"/>
      <c r="Q21" s="35"/>
      <c r="R21" s="35"/>
      <c r="S21" s="35"/>
      <c r="T21" s="35"/>
      <c r="U21" s="35"/>
      <c r="V21" s="35"/>
      <c r="W21" s="35" t="s">
        <v>39</v>
      </c>
      <c r="X21" s="64">
        <f t="shared" si="0"/>
        <v>0</v>
      </c>
      <c r="Y21" s="37">
        <f t="shared" si="1"/>
        <v>456592</v>
      </c>
    </row>
    <row r="22" spans="1:25" x14ac:dyDescent="0.25">
      <c r="A22" s="29" t="s">
        <v>70</v>
      </c>
      <c r="B22" s="29" t="s">
        <v>86</v>
      </c>
      <c r="C22" s="134" t="s">
        <v>87</v>
      </c>
      <c r="D22" s="30">
        <v>2026</v>
      </c>
      <c r="E22" s="30" t="s">
        <v>50</v>
      </c>
      <c r="F22" s="65" t="s">
        <v>39</v>
      </c>
      <c r="G22" s="66">
        <v>0</v>
      </c>
      <c r="H22" s="33">
        <v>669720</v>
      </c>
      <c r="I22" s="33">
        <v>397429</v>
      </c>
      <c r="J22" s="33">
        <v>0</v>
      </c>
      <c r="K22" s="33">
        <v>0</v>
      </c>
      <c r="L22" s="33">
        <v>0</v>
      </c>
      <c r="M22" s="33">
        <v>0</v>
      </c>
      <c r="N22" s="66">
        <v>79489.333333333328</v>
      </c>
      <c r="O22" s="34" t="s">
        <v>53</v>
      </c>
      <c r="P22" s="35">
        <v>0</v>
      </c>
      <c r="Q22" s="35">
        <v>0</v>
      </c>
      <c r="R22" s="35">
        <v>40</v>
      </c>
      <c r="S22" s="35">
        <v>10</v>
      </c>
      <c r="T22" s="35">
        <v>0</v>
      </c>
      <c r="U22" s="35">
        <v>0</v>
      </c>
      <c r="V22" s="35">
        <v>0</v>
      </c>
      <c r="W22" s="35">
        <v>0</v>
      </c>
      <c r="X22" s="67">
        <f t="shared" si="0"/>
        <v>50</v>
      </c>
      <c r="Y22" s="37">
        <f t="shared" si="1"/>
        <v>1146638.3333333333</v>
      </c>
    </row>
    <row r="23" spans="1:25" x14ac:dyDescent="0.25">
      <c r="A23" s="29" t="s">
        <v>47</v>
      </c>
      <c r="B23" s="29" t="s">
        <v>48</v>
      </c>
      <c r="C23" s="30" t="s">
        <v>49</v>
      </c>
      <c r="D23" s="30">
        <v>2026</v>
      </c>
      <c r="E23" s="30" t="s">
        <v>50</v>
      </c>
      <c r="F23" s="68" t="s">
        <v>39</v>
      </c>
      <c r="G23" s="69">
        <v>186444</v>
      </c>
      <c r="H23" s="33">
        <v>0</v>
      </c>
      <c r="I23" s="33">
        <v>82265</v>
      </c>
      <c r="J23" s="33">
        <v>0</v>
      </c>
      <c r="K23" s="33">
        <v>0</v>
      </c>
      <c r="L23" s="33">
        <v>0</v>
      </c>
      <c r="M23" s="33">
        <v>0</v>
      </c>
      <c r="N23" s="69">
        <v>20784</v>
      </c>
      <c r="O23" s="34" t="s">
        <v>39</v>
      </c>
      <c r="P23" s="35"/>
      <c r="Q23" s="35"/>
      <c r="R23" s="35"/>
      <c r="S23" s="35"/>
      <c r="T23" s="35"/>
      <c r="U23" s="35"/>
      <c r="V23" s="35"/>
      <c r="W23" s="35" t="s">
        <v>39</v>
      </c>
      <c r="X23" s="70">
        <f t="shared" si="0"/>
        <v>0</v>
      </c>
      <c r="Y23" s="37">
        <f t="shared" si="1"/>
        <v>289493</v>
      </c>
    </row>
    <row r="24" spans="1:25" x14ac:dyDescent="0.25">
      <c r="A24" s="29" t="s">
        <v>47</v>
      </c>
      <c r="B24" s="29" t="s">
        <v>51</v>
      </c>
      <c r="C24" s="30" t="s">
        <v>52</v>
      </c>
      <c r="D24" s="30">
        <v>2026</v>
      </c>
      <c r="E24" s="30" t="s">
        <v>50</v>
      </c>
      <c r="F24" s="71" t="s">
        <v>39</v>
      </c>
      <c r="G24" s="72">
        <v>0</v>
      </c>
      <c r="H24" s="33">
        <v>631428</v>
      </c>
      <c r="I24" s="33">
        <v>227644</v>
      </c>
      <c r="J24" s="33">
        <v>0</v>
      </c>
      <c r="K24" s="33">
        <v>0</v>
      </c>
      <c r="L24" s="33">
        <v>0</v>
      </c>
      <c r="M24" s="33">
        <v>0</v>
      </c>
      <c r="N24" s="72">
        <v>65215</v>
      </c>
      <c r="O24" s="34" t="s">
        <v>53</v>
      </c>
      <c r="P24" s="35">
        <v>0</v>
      </c>
      <c r="Q24" s="35">
        <v>0</v>
      </c>
      <c r="R24" s="35">
        <v>20</v>
      </c>
      <c r="S24" s="35">
        <v>23</v>
      </c>
      <c r="T24" s="35">
        <v>0</v>
      </c>
      <c r="U24" s="35">
        <v>0</v>
      </c>
      <c r="V24" s="35">
        <v>0</v>
      </c>
      <c r="W24" s="35">
        <v>0</v>
      </c>
      <c r="X24" s="73">
        <f t="shared" si="0"/>
        <v>43</v>
      </c>
      <c r="Y24" s="37">
        <f t="shared" si="1"/>
        <v>924287</v>
      </c>
    </row>
    <row r="25" spans="1:25" x14ac:dyDescent="0.25">
      <c r="A25" s="29" t="s">
        <v>47</v>
      </c>
      <c r="B25" s="29" t="s">
        <v>59</v>
      </c>
      <c r="C25" s="30" t="s">
        <v>60</v>
      </c>
      <c r="D25" s="30">
        <v>2026</v>
      </c>
      <c r="E25" s="30" t="s">
        <v>50</v>
      </c>
      <c r="F25" s="74" t="s">
        <v>39</v>
      </c>
      <c r="G25" s="75">
        <v>0</v>
      </c>
      <c r="H25" s="33">
        <v>253752</v>
      </c>
      <c r="I25" s="33">
        <v>137916</v>
      </c>
      <c r="J25" s="33">
        <v>0</v>
      </c>
      <c r="K25" s="33">
        <v>0</v>
      </c>
      <c r="L25" s="33">
        <v>0</v>
      </c>
      <c r="M25" s="33">
        <v>0</v>
      </c>
      <c r="N25" s="75">
        <v>30056</v>
      </c>
      <c r="O25" s="34" t="s">
        <v>53</v>
      </c>
      <c r="P25" s="35">
        <v>0</v>
      </c>
      <c r="Q25" s="35">
        <v>18</v>
      </c>
      <c r="R25" s="35">
        <v>4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76">
        <f t="shared" si="0"/>
        <v>22</v>
      </c>
      <c r="Y25" s="37">
        <f t="shared" si="1"/>
        <v>421724</v>
      </c>
    </row>
    <row r="26" spans="1:25" x14ac:dyDescent="0.25">
      <c r="A26" s="29" t="s">
        <v>47</v>
      </c>
      <c r="B26" s="29" t="s">
        <v>68</v>
      </c>
      <c r="C26" s="30" t="s">
        <v>69</v>
      </c>
      <c r="D26" s="30">
        <v>2026</v>
      </c>
      <c r="E26" s="30" t="s">
        <v>50</v>
      </c>
      <c r="F26" s="77" t="s">
        <v>67</v>
      </c>
      <c r="G26" s="78">
        <v>0</v>
      </c>
      <c r="H26" s="33">
        <v>319452</v>
      </c>
      <c r="I26" s="33">
        <v>289130</v>
      </c>
      <c r="J26" s="33">
        <v>0</v>
      </c>
      <c r="K26" s="33">
        <v>0</v>
      </c>
      <c r="L26" s="33">
        <v>0</v>
      </c>
      <c r="M26" s="33">
        <v>0</v>
      </c>
      <c r="N26" s="78">
        <v>5500</v>
      </c>
      <c r="O26" s="34" t="s">
        <v>53</v>
      </c>
      <c r="P26" s="35">
        <v>0</v>
      </c>
      <c r="Q26" s="35">
        <v>0</v>
      </c>
      <c r="R26" s="35">
        <v>24</v>
      </c>
      <c r="S26" s="35">
        <v>1</v>
      </c>
      <c r="T26" s="35">
        <v>0</v>
      </c>
      <c r="U26" s="35">
        <v>0</v>
      </c>
      <c r="V26" s="35">
        <v>0</v>
      </c>
      <c r="W26" s="35">
        <v>0</v>
      </c>
      <c r="X26" s="79">
        <f t="shared" si="0"/>
        <v>25</v>
      </c>
      <c r="Y26" s="37">
        <f t="shared" si="1"/>
        <v>614082</v>
      </c>
    </row>
    <row r="27" spans="1:25" x14ac:dyDescent="0.25">
      <c r="A27" s="29" t="s">
        <v>47</v>
      </c>
      <c r="B27" s="29" t="s">
        <v>77</v>
      </c>
      <c r="C27" s="30" t="s">
        <v>78</v>
      </c>
      <c r="D27" s="30">
        <v>2026</v>
      </c>
      <c r="E27" s="30" t="s">
        <v>63</v>
      </c>
      <c r="F27" s="80" t="s">
        <v>67</v>
      </c>
      <c r="G27" s="81">
        <v>0</v>
      </c>
      <c r="H27" s="33">
        <v>0</v>
      </c>
      <c r="I27" s="33">
        <v>346291</v>
      </c>
      <c r="J27" s="33">
        <v>0</v>
      </c>
      <c r="K27" s="33">
        <v>0</v>
      </c>
      <c r="L27" s="33">
        <v>0</v>
      </c>
      <c r="M27" s="33">
        <v>0</v>
      </c>
      <c r="N27" s="81">
        <v>5500</v>
      </c>
      <c r="O27" s="34" t="s">
        <v>39</v>
      </c>
      <c r="P27" s="35"/>
      <c r="Q27" s="35"/>
      <c r="R27" s="35"/>
      <c r="S27" s="35"/>
      <c r="T27" s="35"/>
      <c r="U27" s="35"/>
      <c r="V27" s="35"/>
      <c r="W27" s="35" t="s">
        <v>39</v>
      </c>
      <c r="X27" s="82">
        <f t="shared" si="0"/>
        <v>0</v>
      </c>
      <c r="Y27" s="37">
        <f t="shared" si="1"/>
        <v>351791</v>
      </c>
    </row>
    <row r="28" spans="1:25" x14ac:dyDescent="0.25">
      <c r="A28" s="29" t="s">
        <v>36</v>
      </c>
      <c r="B28" s="29" t="s">
        <v>37</v>
      </c>
      <c r="C28" s="30" t="s">
        <v>38</v>
      </c>
      <c r="D28" s="30">
        <v>2026</v>
      </c>
      <c r="E28" s="30" t="s">
        <v>20</v>
      </c>
      <c r="F28" s="83" t="s">
        <v>39</v>
      </c>
      <c r="G28" s="84">
        <v>0</v>
      </c>
      <c r="H28" s="33">
        <v>0</v>
      </c>
      <c r="I28" s="33">
        <v>0</v>
      </c>
      <c r="J28" s="33">
        <v>0</v>
      </c>
      <c r="K28" s="33">
        <v>416655</v>
      </c>
      <c r="L28" s="33">
        <v>0</v>
      </c>
      <c r="M28" s="33">
        <v>0</v>
      </c>
      <c r="N28" s="84">
        <v>32095</v>
      </c>
      <c r="O28" s="34" t="s">
        <v>39</v>
      </c>
      <c r="P28" s="35"/>
      <c r="Q28" s="35"/>
      <c r="R28" s="35"/>
      <c r="S28" s="35"/>
      <c r="T28" s="35"/>
      <c r="U28" s="35"/>
      <c r="V28" s="35"/>
      <c r="W28" s="35" t="s">
        <v>39</v>
      </c>
      <c r="X28" s="85">
        <f t="shared" si="0"/>
        <v>0</v>
      </c>
      <c r="Y28" s="37">
        <f t="shared" si="1"/>
        <v>448750</v>
      </c>
    </row>
    <row r="29" spans="1:25" x14ac:dyDescent="0.25">
      <c r="A29" s="29" t="s">
        <v>36</v>
      </c>
      <c r="B29" s="29" t="s">
        <v>57</v>
      </c>
      <c r="C29" s="30" t="s">
        <v>58</v>
      </c>
      <c r="D29" s="30">
        <v>2026</v>
      </c>
      <c r="E29" s="30" t="s">
        <v>50</v>
      </c>
      <c r="F29" s="86" t="s">
        <v>39</v>
      </c>
      <c r="G29" s="87">
        <v>0</v>
      </c>
      <c r="H29" s="33">
        <v>190260</v>
      </c>
      <c r="I29" s="33">
        <v>80692</v>
      </c>
      <c r="J29" s="33">
        <v>0</v>
      </c>
      <c r="K29" s="33">
        <v>0</v>
      </c>
      <c r="L29" s="33">
        <v>0</v>
      </c>
      <c r="M29" s="33">
        <v>0</v>
      </c>
      <c r="N29" s="87">
        <v>12252</v>
      </c>
      <c r="O29" s="34" t="s">
        <v>53</v>
      </c>
      <c r="P29" s="35">
        <v>0</v>
      </c>
      <c r="Q29" s="35">
        <v>8</v>
      </c>
      <c r="R29" s="35">
        <v>4</v>
      </c>
      <c r="S29" s="35">
        <v>3</v>
      </c>
      <c r="T29" s="35">
        <v>0</v>
      </c>
      <c r="U29" s="35">
        <v>0</v>
      </c>
      <c r="V29" s="35">
        <v>0</v>
      </c>
      <c r="W29" s="35">
        <v>0</v>
      </c>
      <c r="X29" s="88">
        <f t="shared" si="0"/>
        <v>15</v>
      </c>
      <c r="Y29" s="37">
        <f t="shared" si="1"/>
        <v>283204</v>
      </c>
    </row>
    <row r="30" spans="1:25" x14ac:dyDescent="0.25">
      <c r="A30" s="29" t="s">
        <v>36</v>
      </c>
      <c r="B30" s="29" t="s">
        <v>88</v>
      </c>
      <c r="C30" s="134" t="s">
        <v>89</v>
      </c>
      <c r="D30" s="30">
        <v>2026</v>
      </c>
      <c r="E30" s="30" t="s">
        <v>20</v>
      </c>
      <c r="F30" s="89" t="s">
        <v>39</v>
      </c>
      <c r="G30" s="90">
        <v>0</v>
      </c>
      <c r="H30" s="33">
        <v>0</v>
      </c>
      <c r="I30" s="33">
        <v>0</v>
      </c>
      <c r="J30" s="33">
        <v>0</v>
      </c>
      <c r="K30" s="33">
        <v>78026</v>
      </c>
      <c r="L30" s="33">
        <v>0</v>
      </c>
      <c r="M30" s="33">
        <v>0</v>
      </c>
      <c r="N30" s="90">
        <v>0</v>
      </c>
      <c r="O30" s="34" t="s">
        <v>39</v>
      </c>
      <c r="P30" s="35"/>
      <c r="Q30" s="35"/>
      <c r="R30" s="35"/>
      <c r="S30" s="35"/>
      <c r="T30" s="35"/>
      <c r="U30" s="35"/>
      <c r="V30" s="35"/>
      <c r="W30" s="35" t="s">
        <v>39</v>
      </c>
      <c r="X30" s="91">
        <f t="shared" si="0"/>
        <v>0</v>
      </c>
      <c r="Y30" s="37">
        <f t="shared" si="1"/>
        <v>78026</v>
      </c>
    </row>
    <row r="31" spans="1:25" x14ac:dyDescent="0.25">
      <c r="A31" s="29" t="s">
        <v>36</v>
      </c>
      <c r="B31" s="29" t="s">
        <v>94</v>
      </c>
      <c r="C31" s="30" t="s">
        <v>95</v>
      </c>
      <c r="D31" s="30">
        <v>2026</v>
      </c>
      <c r="E31" s="30" t="s">
        <v>50</v>
      </c>
      <c r="F31" s="92" t="s">
        <v>39</v>
      </c>
      <c r="G31" s="93">
        <v>0</v>
      </c>
      <c r="H31" s="33">
        <v>151488</v>
      </c>
      <c r="I31" s="33">
        <v>96241</v>
      </c>
      <c r="J31" s="33">
        <v>0</v>
      </c>
      <c r="K31" s="33">
        <v>0</v>
      </c>
      <c r="L31" s="33">
        <v>0</v>
      </c>
      <c r="M31" s="33">
        <v>0</v>
      </c>
      <c r="N31" s="93">
        <v>12766</v>
      </c>
      <c r="O31" s="34" t="s">
        <v>53</v>
      </c>
      <c r="P31" s="35">
        <v>0</v>
      </c>
      <c r="Q31" s="35">
        <v>0</v>
      </c>
      <c r="R31" s="35">
        <v>12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94">
        <f t="shared" si="0"/>
        <v>12</v>
      </c>
      <c r="Y31" s="37">
        <f t="shared" si="1"/>
        <v>260495</v>
      </c>
    </row>
    <row r="32" spans="1:25" x14ac:dyDescent="0.25">
      <c r="A32" s="29" t="s">
        <v>98</v>
      </c>
      <c r="B32" s="29" t="s">
        <v>99</v>
      </c>
      <c r="C32" s="30" t="s">
        <v>100</v>
      </c>
      <c r="D32" s="30">
        <v>2026</v>
      </c>
      <c r="E32" s="30" t="s">
        <v>50</v>
      </c>
      <c r="F32" s="95" t="s">
        <v>101</v>
      </c>
      <c r="G32" s="96">
        <v>0</v>
      </c>
      <c r="H32" s="33">
        <v>834144</v>
      </c>
      <c r="I32" s="33">
        <v>554668</v>
      </c>
      <c r="J32" s="33">
        <v>0</v>
      </c>
      <c r="K32" s="33">
        <v>0</v>
      </c>
      <c r="L32" s="33">
        <v>10000</v>
      </c>
      <c r="M32" s="33">
        <v>0</v>
      </c>
      <c r="N32" s="96">
        <v>125478</v>
      </c>
      <c r="O32" s="34" t="s">
        <v>53</v>
      </c>
      <c r="P32" s="35">
        <v>0</v>
      </c>
      <c r="Q32" s="35">
        <v>29</v>
      </c>
      <c r="R32" s="35">
        <v>31</v>
      </c>
      <c r="S32" s="35">
        <v>7</v>
      </c>
      <c r="T32" s="35">
        <v>0</v>
      </c>
      <c r="U32" s="35">
        <v>0</v>
      </c>
      <c r="V32" s="35">
        <v>0</v>
      </c>
      <c r="W32" s="35">
        <v>0</v>
      </c>
      <c r="X32" s="97">
        <f t="shared" si="0"/>
        <v>67</v>
      </c>
      <c r="Y32" s="37">
        <f t="shared" si="1"/>
        <v>1524290</v>
      </c>
    </row>
    <row r="33" spans="1:25" x14ac:dyDescent="0.25">
      <c r="A33" s="29" t="s">
        <v>102</v>
      </c>
      <c r="B33" s="29" t="s">
        <v>103</v>
      </c>
      <c r="C33" s="30" t="s">
        <v>104</v>
      </c>
      <c r="D33" s="30">
        <v>2026</v>
      </c>
      <c r="E33" s="30" t="s">
        <v>50</v>
      </c>
      <c r="F33" s="98" t="s">
        <v>39</v>
      </c>
      <c r="G33" s="99">
        <v>0</v>
      </c>
      <c r="H33" s="33">
        <v>401496</v>
      </c>
      <c r="I33" s="33">
        <v>193805</v>
      </c>
      <c r="J33" s="33">
        <v>0</v>
      </c>
      <c r="K33" s="33">
        <v>0</v>
      </c>
      <c r="L33" s="33">
        <v>0</v>
      </c>
      <c r="M33" s="33">
        <v>0</v>
      </c>
      <c r="N33" s="99">
        <v>53794</v>
      </c>
      <c r="O33" s="34" t="s">
        <v>53</v>
      </c>
      <c r="P33" s="35">
        <v>0</v>
      </c>
      <c r="Q33" s="35">
        <v>0</v>
      </c>
      <c r="R33" s="35">
        <v>13</v>
      </c>
      <c r="S33" s="35">
        <v>6</v>
      </c>
      <c r="T33" s="35">
        <v>6</v>
      </c>
      <c r="U33" s="35">
        <v>0</v>
      </c>
      <c r="V33" s="35">
        <v>0</v>
      </c>
      <c r="W33" s="35">
        <v>0</v>
      </c>
      <c r="X33" s="100">
        <f t="shared" si="0"/>
        <v>25</v>
      </c>
      <c r="Y33" s="37">
        <f t="shared" si="1"/>
        <v>649095</v>
      </c>
    </row>
    <row r="34" spans="1:25" x14ac:dyDescent="0.25">
      <c r="A34" s="29" t="s">
        <v>54</v>
      </c>
      <c r="B34" s="29" t="s">
        <v>55</v>
      </c>
      <c r="C34" s="30" t="s">
        <v>56</v>
      </c>
      <c r="D34" s="30">
        <v>2026</v>
      </c>
      <c r="E34" s="30" t="s">
        <v>50</v>
      </c>
      <c r="F34" s="101" t="s">
        <v>39</v>
      </c>
      <c r="G34" s="102">
        <v>0</v>
      </c>
      <c r="H34" s="33">
        <v>184440</v>
      </c>
      <c r="I34" s="33">
        <v>136600</v>
      </c>
      <c r="J34" s="33">
        <v>0</v>
      </c>
      <c r="K34" s="33">
        <v>0</v>
      </c>
      <c r="L34" s="33">
        <v>0</v>
      </c>
      <c r="M34" s="33">
        <v>0</v>
      </c>
      <c r="N34" s="102">
        <v>24287</v>
      </c>
      <c r="O34" s="34" t="s">
        <v>53</v>
      </c>
      <c r="P34" s="35">
        <v>0</v>
      </c>
      <c r="Q34" s="35">
        <v>0</v>
      </c>
      <c r="R34" s="35">
        <v>12</v>
      </c>
      <c r="S34" s="35">
        <v>2</v>
      </c>
      <c r="T34" s="35">
        <v>0</v>
      </c>
      <c r="U34" s="35">
        <v>0</v>
      </c>
      <c r="V34" s="35">
        <v>0</v>
      </c>
      <c r="W34" s="35">
        <v>0</v>
      </c>
      <c r="X34" s="103">
        <f t="shared" si="0"/>
        <v>14</v>
      </c>
      <c r="Y34" s="37">
        <f t="shared" si="1"/>
        <v>345327</v>
      </c>
    </row>
    <row r="35" spans="1:25" x14ac:dyDescent="0.25">
      <c r="A35" s="29"/>
      <c r="B35" s="29"/>
      <c r="C35" s="30"/>
      <c r="D35" s="30"/>
      <c r="E35" s="30"/>
      <c r="F35" s="104"/>
      <c r="G35" s="105"/>
      <c r="H35" s="33"/>
      <c r="I35" s="33"/>
      <c r="J35" s="33"/>
      <c r="K35" s="33"/>
      <c r="L35" s="33"/>
      <c r="M35" s="33"/>
      <c r="N35" s="105"/>
      <c r="O35" s="34"/>
      <c r="P35" s="35"/>
      <c r="Q35" s="35"/>
      <c r="R35" s="35"/>
      <c r="S35" s="35"/>
      <c r="T35" s="35"/>
      <c r="U35" s="35"/>
      <c r="V35" s="35"/>
      <c r="W35" s="35"/>
      <c r="X35" s="106">
        <f t="shared" si="0"/>
        <v>0</v>
      </c>
      <c r="Y35" s="37">
        <f t="shared" si="1"/>
        <v>0</v>
      </c>
    </row>
    <row r="36" spans="1:25" x14ac:dyDescent="0.25">
      <c r="A36" s="29"/>
      <c r="B36" s="29"/>
      <c r="C36" s="30"/>
      <c r="D36" s="30"/>
      <c r="E36" s="30"/>
      <c r="F36" s="107"/>
      <c r="G36" s="108"/>
      <c r="H36" s="33"/>
      <c r="I36" s="33"/>
      <c r="J36" s="33"/>
      <c r="K36" s="33"/>
      <c r="L36" s="33"/>
      <c r="M36" s="33"/>
      <c r="N36" s="108"/>
      <c r="O36" s="34"/>
      <c r="P36" s="35"/>
      <c r="Q36" s="35"/>
      <c r="R36" s="35"/>
      <c r="S36" s="35"/>
      <c r="T36" s="35"/>
      <c r="U36" s="35"/>
      <c r="V36" s="35"/>
      <c r="W36" s="35"/>
      <c r="X36" s="109">
        <f t="shared" si="0"/>
        <v>0</v>
      </c>
      <c r="Y36" s="37">
        <f t="shared" si="1"/>
        <v>0</v>
      </c>
    </row>
    <row r="37" spans="1:25" x14ac:dyDescent="0.25">
      <c r="A37" s="29"/>
      <c r="B37" s="29"/>
      <c r="C37" s="30"/>
      <c r="D37" s="30"/>
      <c r="E37" s="30"/>
      <c r="F37" s="110"/>
      <c r="G37" s="111"/>
      <c r="H37" s="33"/>
      <c r="I37" s="33"/>
      <c r="J37" s="33"/>
      <c r="K37" s="33"/>
      <c r="L37" s="33"/>
      <c r="M37" s="33"/>
      <c r="N37" s="111"/>
      <c r="O37" s="34"/>
      <c r="P37" s="35"/>
      <c r="Q37" s="35"/>
      <c r="R37" s="35"/>
      <c r="S37" s="35"/>
      <c r="T37" s="35"/>
      <c r="U37" s="35"/>
      <c r="V37" s="35"/>
      <c r="W37" s="35"/>
      <c r="X37" s="112">
        <f t="shared" si="0"/>
        <v>0</v>
      </c>
      <c r="Y37" s="37">
        <f t="shared" si="1"/>
        <v>0</v>
      </c>
    </row>
    <row r="38" spans="1:25" x14ac:dyDescent="0.25">
      <c r="A38" s="29"/>
      <c r="B38" s="29"/>
      <c r="C38" s="30"/>
      <c r="D38" s="30"/>
      <c r="E38" s="30"/>
      <c r="F38" s="113"/>
      <c r="G38" s="114"/>
      <c r="H38" s="33"/>
      <c r="I38" s="33"/>
      <c r="J38" s="33"/>
      <c r="K38" s="33"/>
      <c r="L38" s="33"/>
      <c r="M38" s="33"/>
      <c r="N38" s="114"/>
      <c r="O38" s="34"/>
      <c r="P38" s="35"/>
      <c r="Q38" s="35"/>
      <c r="R38" s="35"/>
      <c r="S38" s="35"/>
      <c r="T38" s="35"/>
      <c r="U38" s="35"/>
      <c r="V38" s="35"/>
      <c r="W38" s="35"/>
      <c r="X38" s="115">
        <f t="shared" si="0"/>
        <v>0</v>
      </c>
      <c r="Y38" s="37">
        <f t="shared" si="1"/>
        <v>0</v>
      </c>
    </row>
    <row r="39" spans="1:25" x14ac:dyDescent="0.25">
      <c r="A39" s="29"/>
      <c r="B39" s="29"/>
      <c r="C39" s="30"/>
      <c r="D39" s="30"/>
      <c r="E39" s="30"/>
      <c r="F39" s="116"/>
      <c r="G39" s="117"/>
      <c r="H39" s="33"/>
      <c r="I39" s="33"/>
      <c r="J39" s="33"/>
      <c r="K39" s="33"/>
      <c r="L39" s="33"/>
      <c r="M39" s="33"/>
      <c r="N39" s="117"/>
      <c r="O39" s="34"/>
      <c r="P39" s="35"/>
      <c r="Q39" s="35"/>
      <c r="R39" s="35"/>
      <c r="S39" s="35"/>
      <c r="T39" s="35"/>
      <c r="U39" s="35"/>
      <c r="V39" s="35"/>
      <c r="W39" s="35"/>
      <c r="X39" s="118">
        <f t="shared" si="0"/>
        <v>0</v>
      </c>
      <c r="Y39" s="37">
        <f t="shared" si="1"/>
        <v>0</v>
      </c>
    </row>
    <row r="40" spans="1:25" x14ac:dyDescent="0.25">
      <c r="A40" s="29"/>
      <c r="B40" s="29"/>
      <c r="C40" s="30"/>
      <c r="D40" s="30"/>
      <c r="E40" s="30"/>
      <c r="F40" s="119"/>
      <c r="G40" s="120"/>
      <c r="H40" s="33"/>
      <c r="I40" s="33"/>
      <c r="J40" s="33"/>
      <c r="K40" s="33"/>
      <c r="L40" s="33"/>
      <c r="M40" s="33"/>
      <c r="N40" s="120"/>
      <c r="O40" s="34"/>
      <c r="P40" s="35"/>
      <c r="Q40" s="35"/>
      <c r="R40" s="35"/>
      <c r="S40" s="35"/>
      <c r="T40" s="35"/>
      <c r="U40" s="35"/>
      <c r="V40" s="35"/>
      <c r="W40" s="35"/>
      <c r="X40" s="121">
        <f t="shared" si="0"/>
        <v>0</v>
      </c>
      <c r="Y40" s="37">
        <f t="shared" si="1"/>
        <v>0</v>
      </c>
    </row>
    <row r="41" spans="1:25" x14ac:dyDescent="0.25">
      <c r="A41" s="29"/>
      <c r="B41" s="29"/>
      <c r="C41" s="30"/>
      <c r="D41" s="30"/>
      <c r="E41" s="30"/>
      <c r="F41" s="122"/>
      <c r="G41" s="123"/>
      <c r="H41" s="33"/>
      <c r="I41" s="33"/>
      <c r="J41" s="33"/>
      <c r="K41" s="33"/>
      <c r="L41" s="33"/>
      <c r="M41" s="33"/>
      <c r="N41" s="123"/>
      <c r="O41" s="34"/>
      <c r="P41" s="35"/>
      <c r="Q41" s="35"/>
      <c r="R41" s="35"/>
      <c r="S41" s="35"/>
      <c r="T41" s="35"/>
      <c r="U41" s="35"/>
      <c r="V41" s="35"/>
      <c r="W41" s="35"/>
      <c r="X41" s="124">
        <f t="shared" si="0"/>
        <v>0</v>
      </c>
      <c r="Y41" s="37">
        <f t="shared" si="1"/>
        <v>0</v>
      </c>
    </row>
    <row r="42" spans="1:25" x14ac:dyDescent="0.25">
      <c r="A42" s="29"/>
      <c r="B42" s="29"/>
      <c r="C42" s="30"/>
      <c r="D42" s="30"/>
      <c r="E42" s="30"/>
      <c r="F42" s="125"/>
      <c r="G42" s="126"/>
      <c r="H42" s="33"/>
      <c r="I42" s="33"/>
      <c r="J42" s="33"/>
      <c r="K42" s="33"/>
      <c r="L42" s="33"/>
      <c r="M42" s="33"/>
      <c r="N42" s="126"/>
      <c r="O42" s="34"/>
      <c r="P42" s="35"/>
      <c r="Q42" s="35"/>
      <c r="R42" s="35"/>
      <c r="S42" s="35"/>
      <c r="T42" s="35"/>
      <c r="U42" s="35"/>
      <c r="V42" s="35"/>
      <c r="W42" s="35"/>
      <c r="X42" s="127">
        <f t="shared" si="0"/>
        <v>0</v>
      </c>
      <c r="Y42" s="37">
        <f t="shared" si="1"/>
        <v>0</v>
      </c>
    </row>
    <row r="43" spans="1:25" x14ac:dyDescent="0.25">
      <c r="A43" s="29"/>
      <c r="B43" s="29"/>
      <c r="C43" s="30"/>
      <c r="D43" s="30"/>
      <c r="E43" s="30"/>
      <c r="F43" s="128"/>
      <c r="G43" s="129"/>
      <c r="H43" s="33"/>
      <c r="I43" s="33"/>
      <c r="J43" s="33"/>
      <c r="K43" s="33"/>
      <c r="L43" s="33"/>
      <c r="M43" s="33"/>
      <c r="N43" s="129"/>
      <c r="O43" s="34"/>
      <c r="P43" s="35"/>
      <c r="Q43" s="35"/>
      <c r="R43" s="35"/>
      <c r="S43" s="35"/>
      <c r="T43" s="35"/>
      <c r="U43" s="35"/>
      <c r="V43" s="35"/>
      <c r="W43" s="35"/>
      <c r="X43" s="130">
        <f t="shared" si="0"/>
        <v>0</v>
      </c>
      <c r="Y43" s="37">
        <f t="shared" si="1"/>
        <v>0</v>
      </c>
    </row>
    <row r="44" spans="1:25" x14ac:dyDescent="0.25">
      <c r="A44" s="29"/>
      <c r="B44" s="29"/>
      <c r="C44" s="30"/>
      <c r="D44" s="30"/>
      <c r="E44" s="30"/>
      <c r="F44" s="131"/>
      <c r="G44" s="132"/>
      <c r="H44" s="33"/>
      <c r="I44" s="33"/>
      <c r="J44" s="33"/>
      <c r="K44" s="33"/>
      <c r="L44" s="33"/>
      <c r="M44" s="33"/>
      <c r="N44" s="132"/>
      <c r="O44" s="34"/>
      <c r="P44" s="35"/>
      <c r="Q44" s="35"/>
      <c r="R44" s="35"/>
      <c r="S44" s="35"/>
      <c r="T44" s="35"/>
      <c r="U44" s="35"/>
      <c r="V44" s="35"/>
      <c r="W44" s="35"/>
      <c r="X44" s="133">
        <f t="shared" si="0"/>
        <v>0</v>
      </c>
      <c r="Y44" s="37">
        <f t="shared" si="1"/>
        <v>0</v>
      </c>
    </row>
  </sheetData>
  <autoFilter ref="A10:Y44" xr:uid="{09CA8192-71E4-4FA4-BD26-BED30411F442}">
    <sortState xmlns:xlrd2="http://schemas.microsoft.com/office/spreadsheetml/2017/richdata2" ref="A11:Y44">
      <sortCondition ref="A10"/>
    </sortState>
  </autoFilter>
  <conditionalFormatting sqref="D11:D44">
    <cfRule type="expression" dxfId="2" priority="1">
      <formula>OR($D11&gt;2026,AND($D11&lt;2026,$D11&lt;&gt;""))</formula>
    </cfRule>
  </conditionalFormatting>
  <conditionalFormatting sqref="Y11:Y44">
    <cfRule type="expression" dxfId="1" priority="2">
      <formula>#REF!&lt;0</formula>
    </cfRule>
    <cfRule type="cellIs" dxfId="0" priority="3" operator="lessThan">
      <formula>0</formula>
    </cfRule>
  </conditionalFormatting>
  <dataValidations count="3">
    <dataValidation type="list" allowBlank="1" showInputMessage="1" showErrorMessage="1" sqref="O11:O44" xr:uid="{A692A2FD-168A-4C34-B7A5-FC023ABA1B81}">
      <formula1>"FMR, Actual Rent"</formula1>
    </dataValidation>
    <dataValidation type="list" allowBlank="1" showInputMessage="1" showErrorMessage="1" sqref="F11:F44" xr:uid="{AFA4D84D-5441-40A9-87AB-ACF3024D595C}">
      <formula1>"DV, YHDP"</formula1>
    </dataValidation>
    <dataValidation allowBlank="1" showErrorMessage="1" sqref="A10:Y10" xr:uid="{CD3320DF-9137-4237-962E-02655F1089EA}"/>
  </dataValidations>
  <pageMargins left="0.5" right="0.5" top="0.25" bottom="0.4" header="0.3" footer="0.15"/>
  <pageSetup fitToWidth="2" fitToHeight="10" orientation="landscape" r:id="rId1"/>
  <headerFooter>
    <oddFooter>&amp;L&amp;L &amp;B&amp;F&amp;R&amp;R &amp;B5/27/2025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709f33-b5c5-43ef-a96d-a36afee8655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4E153506300748B75C3F5AE11D8C39" ma:contentTypeVersion="16" ma:contentTypeDescription="Create a new document." ma:contentTypeScope="" ma:versionID="1207484404e33979c3b25e4a738113c0">
  <xsd:schema xmlns:xsd="http://www.w3.org/2001/XMLSchema" xmlns:xs="http://www.w3.org/2001/XMLSchema" xmlns:p="http://schemas.microsoft.com/office/2006/metadata/properties" xmlns:ns2="c0709f33-b5c5-43ef-a96d-a36afee8655f" targetNamespace="http://schemas.microsoft.com/office/2006/metadata/properties" ma:root="true" ma:fieldsID="480d2fbaaf0c40016560b88bd25920cf" ns2:_="">
    <xsd:import namespace="c0709f33-b5c5-43ef-a96d-a36afee865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09f33-b5c5-43ef-a96d-a36afee865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05beffa-4d2e-4b1c-9b1a-64bb9b96fa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E5EA8E-310E-4B39-B0A8-EA44882FB418}">
  <ds:schemaRefs>
    <ds:schemaRef ds:uri="http://schemas.microsoft.com/office/2006/metadata/properties"/>
    <ds:schemaRef ds:uri="http://schemas.microsoft.com/office/infopath/2007/PartnerControls"/>
    <ds:schemaRef ds:uri="c0709f33-b5c5-43ef-a96d-a36afee8655f"/>
  </ds:schemaRefs>
</ds:datastoreItem>
</file>

<file path=customXml/itemProps2.xml><?xml version="1.0" encoding="utf-8"?>
<ds:datastoreItem xmlns:ds="http://schemas.openxmlformats.org/officeDocument/2006/customXml" ds:itemID="{937774EA-8543-4D32-8EDB-D61BB7D762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3E1842-130B-465C-9259-5A7BD02A2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09f33-b5c5-43ef-a96d-a36afee865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GIW</vt:lpstr>
      <vt:lpstr>'FY 2025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Kat Davis</cp:lastModifiedBy>
  <dcterms:created xsi:type="dcterms:W3CDTF">2025-05-23T14:23:36Z</dcterms:created>
  <dcterms:modified xsi:type="dcterms:W3CDTF">2025-11-25T20:30:46Z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0x0101006C4E153506300748B75C3F5AE11D8C39</vt:lpwstr>
  </property>
  <property fmtid="{D5CDD505-2E9C-101B-9397-08002B2CF9AE}" pid="3" name="MediaServiceImageTags">
    <vt:lpwstr/>
  </property>
</Properties>
</file>